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F:\Accounting\Presentations\Clergy Conference Nov 2017\"/>
    </mc:Choice>
  </mc:AlternateContent>
  <xr:revisionPtr revIDLastSave="0" documentId="13_ncr:1_{8A94ADFD-40A0-406B-A064-A0129D27801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rofit &amp; Loss" sheetId="2" r:id="rId1"/>
    <sheet name="Balance Sheet" sheetId="3" r:id="rId2"/>
    <sheet name="Budge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D23" i="2" l="1"/>
  <c r="D15" i="2"/>
  <c r="F17" i="3" l="1"/>
  <c r="F20" i="3" s="1"/>
  <c r="F10" i="3"/>
  <c r="F21" i="4"/>
  <c r="D21" i="4"/>
  <c r="M31" i="4" l="1"/>
  <c r="F23" i="4"/>
  <c r="F31" i="4"/>
  <c r="F35" i="4"/>
  <c r="J35" i="4" s="1"/>
  <c r="F15" i="4"/>
  <c r="D15" i="4"/>
  <c r="D23" i="4"/>
  <c r="D31" i="4"/>
  <c r="D35" i="4"/>
  <c r="J34" i="4"/>
  <c r="J33" i="4"/>
  <c r="J30" i="4"/>
  <c r="J28" i="4"/>
  <c r="J27" i="4"/>
  <c r="J26" i="4"/>
  <c r="J25" i="4"/>
  <c r="J21" i="4"/>
  <c r="J20" i="4"/>
  <c r="J19" i="4"/>
  <c r="H35" i="4"/>
  <c r="H34" i="4"/>
  <c r="H33" i="4"/>
  <c r="H30" i="4"/>
  <c r="H29" i="4"/>
  <c r="H28" i="4"/>
  <c r="H27" i="4"/>
  <c r="H26" i="4"/>
  <c r="H25" i="4"/>
  <c r="H21" i="4"/>
  <c r="H20" i="4"/>
  <c r="H19" i="4"/>
  <c r="J13" i="4"/>
  <c r="J12" i="4"/>
  <c r="J11" i="4"/>
  <c r="J10" i="4"/>
  <c r="J9" i="4"/>
  <c r="J8" i="4"/>
  <c r="H14" i="4"/>
  <c r="H13" i="4"/>
  <c r="H12" i="4"/>
  <c r="H11" i="4"/>
  <c r="H10" i="4"/>
  <c r="H9" i="4"/>
  <c r="H8" i="4"/>
  <c r="J7" i="4"/>
  <c r="M15" i="4"/>
  <c r="M23" i="4"/>
  <c r="M36" i="4" s="1"/>
  <c r="M38" i="4" s="1"/>
  <c r="M35" i="4"/>
  <c r="H7" i="4"/>
  <c r="D17" i="3"/>
  <c r="D20" i="3" s="1"/>
  <c r="D10" i="3"/>
  <c r="F34" i="2"/>
  <c r="F23" i="2"/>
  <c r="F15" i="2"/>
  <c r="D30" i="2"/>
  <c r="D34" i="2"/>
  <c r="J31" i="4" l="1"/>
  <c r="F36" i="4"/>
  <c r="D35" i="2"/>
  <c r="D36" i="2"/>
  <c r="F35" i="2"/>
  <c r="F36" i="2" s="1"/>
  <c r="H23" i="4"/>
  <c r="F38" i="4"/>
  <c r="J23" i="4"/>
  <c r="H15" i="4"/>
  <c r="J15" i="4"/>
  <c r="D36" i="4"/>
  <c r="H31" i="4"/>
  <c r="J36" i="4" l="1"/>
  <c r="H36" i="4"/>
  <c r="D38" i="4"/>
  <c r="J38" i="4" l="1"/>
  <c r="H38" i="4"/>
</calcChain>
</file>

<file path=xl/sharedStrings.xml><?xml version="1.0" encoding="utf-8"?>
<sst xmlns="http://schemas.openxmlformats.org/spreadsheetml/2006/main" count="97" uniqueCount="71">
  <si>
    <t>PARISH NAME</t>
  </si>
  <si>
    <t>For the Year Ended December 31, 2017</t>
  </si>
  <si>
    <t>Revenue</t>
  </si>
  <si>
    <t>Sunday Collections</t>
  </si>
  <si>
    <t>Donations</t>
  </si>
  <si>
    <t>Eparchial Collections</t>
  </si>
  <si>
    <t>Fundraising</t>
  </si>
  <si>
    <t>Grants</t>
  </si>
  <si>
    <t>Parish Events</t>
  </si>
  <si>
    <t>Interest/Investment Income</t>
  </si>
  <si>
    <t>Expenses</t>
  </si>
  <si>
    <t>Pastor Renumeration</t>
  </si>
  <si>
    <t>Parish Activities</t>
  </si>
  <si>
    <t>Cathedraticum</t>
  </si>
  <si>
    <t>Church Maintenance</t>
  </si>
  <si>
    <t>Hall Maintenance</t>
  </si>
  <si>
    <t>Parish Residence Expenses</t>
  </si>
  <si>
    <t>Utilities</t>
  </si>
  <si>
    <t>Office Expenses</t>
  </si>
  <si>
    <t>"other expenses"</t>
  </si>
  <si>
    <t>Building Improvements</t>
  </si>
  <si>
    <t>"other revenue"</t>
  </si>
  <si>
    <t>Total Expenses</t>
  </si>
  <si>
    <t>Net Income</t>
  </si>
  <si>
    <t>Total Revenue</t>
  </si>
  <si>
    <t>As At December 31, 2017</t>
  </si>
  <si>
    <t>Assets</t>
  </si>
  <si>
    <t>Cash</t>
  </si>
  <si>
    <t>Investments</t>
  </si>
  <si>
    <t>"other assets"</t>
  </si>
  <si>
    <t>Total Assets</t>
  </si>
  <si>
    <t>Liabilities</t>
  </si>
  <si>
    <t>Accounts Payable</t>
  </si>
  <si>
    <t>Loans Payable</t>
  </si>
  <si>
    <t>Equity</t>
  </si>
  <si>
    <t>Annual Budget</t>
  </si>
  <si>
    <t>Insurance</t>
  </si>
  <si>
    <t>Comments</t>
  </si>
  <si>
    <t>Variance</t>
  </si>
  <si>
    <t>%</t>
  </si>
  <si>
    <t>For six months January 1 to June 30, 2017</t>
  </si>
  <si>
    <t>Actual 
to June 30</t>
  </si>
  <si>
    <t>Budget 
 to June 30</t>
  </si>
  <si>
    <t>consider restricted donations</t>
  </si>
  <si>
    <t>consider restricted fundraising</t>
  </si>
  <si>
    <t>based on specific districts</t>
  </si>
  <si>
    <t>10% of Sunday Collections</t>
  </si>
  <si>
    <t xml:space="preserve">not budgeted (1) </t>
  </si>
  <si>
    <t>Statement of Profit and Loss - SAMPLE</t>
  </si>
  <si>
    <t>some may be restricted</t>
  </si>
  <si>
    <t>4 collections per year; paid out</t>
  </si>
  <si>
    <t>consider applying for capital projects</t>
  </si>
  <si>
    <t>10% of Sunday donations</t>
  </si>
  <si>
    <t>paid out of receipts of 4 collections</t>
  </si>
  <si>
    <t>where such facility exists</t>
  </si>
  <si>
    <t xml:space="preserve">available to parish </t>
  </si>
  <si>
    <t>Balance Sheet - SAMPLE</t>
  </si>
  <si>
    <t>Budget - SAMPLE</t>
  </si>
  <si>
    <t>EXAMPLE 1</t>
  </si>
  <si>
    <t>EXAMPLE 2</t>
  </si>
  <si>
    <t>EXAMPLE 3</t>
  </si>
  <si>
    <t>some funds may be restricted</t>
  </si>
  <si>
    <t>Net Profit (Loss)</t>
  </si>
  <si>
    <t>important for Parish health</t>
  </si>
  <si>
    <t>capital project expensed in the year</t>
  </si>
  <si>
    <t>Eparchial invoicing</t>
  </si>
  <si>
    <t>Deficit in 2016 related to one time building improvement</t>
  </si>
  <si>
    <t>Pastor Remuneration</t>
  </si>
  <si>
    <t>Total Liabilities &amp; Equity</t>
  </si>
  <si>
    <t>taking out $5000 from investments to pay loan</t>
  </si>
  <si>
    <t>reduced assets to repay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</si>
</sst>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$-1009]#,##0"/>
    <numFmt numFmtId="166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505050"/>
      </bottom>
      <diagonal/>
    </border>
    <border>
      <left/>
      <right/>
      <top/>
      <bottom style="double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double">
        <color rgb="FF505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505050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65" fontId="0" fillId="0" borderId="0" xfId="0" applyNumberFormat="1"/>
    <xf numFmtId="165" fontId="0" fillId="0" borderId="0" xfId="0" applyNumberFormat="1" applyBorder="1"/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Border="1"/>
    <xf numFmtId="9" fontId="0" fillId="0" borderId="0" xfId="0" applyNumberFormat="1"/>
    <xf numFmtId="9" fontId="1" fillId="0" borderId="0" xfId="0" applyNumberFormat="1" applyFont="1"/>
    <xf numFmtId="9" fontId="1" fillId="0" borderId="3" xfId="0" applyNumberFormat="1" applyFont="1" applyBorder="1"/>
    <xf numFmtId="9" fontId="0" fillId="0" borderId="3" xfId="0" applyNumberFormat="1" applyBorder="1"/>
    <xf numFmtId="9" fontId="0" fillId="0" borderId="4" xfId="0" applyNumberFormat="1" applyBorder="1"/>
    <xf numFmtId="9" fontId="1" fillId="0" borderId="5" xfId="0" applyNumberFormat="1" applyFont="1" applyBorder="1"/>
    <xf numFmtId="0" fontId="0" fillId="0" borderId="0" xfId="0" applyFill="1"/>
    <xf numFmtId="165" fontId="0" fillId="0" borderId="0" xfId="0" applyNumberFormat="1" applyFill="1"/>
    <xf numFmtId="9" fontId="0" fillId="0" borderId="0" xfId="0" applyNumberFormat="1" applyFill="1"/>
    <xf numFmtId="165" fontId="0" fillId="0" borderId="0" xfId="0" applyNumberFormat="1" applyFill="1" applyBorder="1"/>
    <xf numFmtId="166" fontId="1" fillId="0" borderId="0" xfId="1" applyNumberFormat="1" applyFont="1"/>
    <xf numFmtId="166" fontId="0" fillId="0" borderId="0" xfId="1" applyNumberFormat="1" applyFont="1"/>
    <xf numFmtId="0" fontId="1" fillId="2" borderId="6" xfId="0" applyFont="1" applyFill="1" applyBorder="1"/>
    <xf numFmtId="1" fontId="1" fillId="2" borderId="6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6" fontId="1" fillId="2" borderId="6" xfId="1" applyNumberFormat="1" applyFont="1" applyFill="1" applyBorder="1" applyAlignment="1">
      <alignment horizontal="center" wrapText="1"/>
    </xf>
    <xf numFmtId="165" fontId="0" fillId="3" borderId="0" xfId="0" applyNumberFormat="1" applyFill="1"/>
    <xf numFmtId="165" fontId="0" fillId="3" borderId="0" xfId="0" applyNumberFormat="1" applyFill="1" applyBorder="1"/>
    <xf numFmtId="165" fontId="1" fillId="3" borderId="3" xfId="0" applyNumberFormat="1" applyFont="1" applyFill="1" applyBorder="1"/>
    <xf numFmtId="165" fontId="1" fillId="3" borderId="0" xfId="0" applyNumberFormat="1" applyFont="1" applyFill="1"/>
    <xf numFmtId="165" fontId="0" fillId="3" borderId="3" xfId="0" applyNumberFormat="1" applyFill="1" applyBorder="1"/>
    <xf numFmtId="165" fontId="1" fillId="3" borderId="5" xfId="0" applyNumberFormat="1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" fillId="4" borderId="3" xfId="0" applyNumberFormat="1" applyFont="1" applyFill="1" applyBorder="1"/>
    <xf numFmtId="165" fontId="1" fillId="4" borderId="0" xfId="0" applyNumberFormat="1" applyFont="1" applyFill="1"/>
    <xf numFmtId="165" fontId="0" fillId="4" borderId="3" xfId="0" applyNumberFormat="1" applyFill="1" applyBorder="1"/>
    <xf numFmtId="165" fontId="0" fillId="4" borderId="5" xfId="0" applyNumberFormat="1" applyFill="1" applyBorder="1"/>
    <xf numFmtId="165" fontId="1" fillId="4" borderId="2" xfId="0" applyNumberFormat="1" applyFont="1" applyFill="1" applyBorder="1"/>
    <xf numFmtId="165" fontId="0" fillId="5" borderId="0" xfId="0" applyNumberFormat="1" applyFill="1"/>
    <xf numFmtId="165" fontId="4" fillId="5" borderId="0" xfId="0" applyNumberFormat="1" applyFont="1" applyFill="1"/>
    <xf numFmtId="165" fontId="1" fillId="5" borderId="3" xfId="0" applyNumberFormat="1" applyFont="1" applyFill="1" applyBorder="1"/>
    <xf numFmtId="165" fontId="1" fillId="5" borderId="0" xfId="0" applyNumberFormat="1" applyFont="1" applyFill="1"/>
    <xf numFmtId="165" fontId="0" fillId="5" borderId="3" xfId="0" applyNumberFormat="1" applyFill="1" applyBorder="1"/>
    <xf numFmtId="165" fontId="1" fillId="5" borderId="5" xfId="0" applyNumberFormat="1" applyFont="1" applyFill="1" applyBorder="1"/>
    <xf numFmtId="166" fontId="0" fillId="6" borderId="0" xfId="1" applyNumberFormat="1" applyFont="1" applyFill="1"/>
    <xf numFmtId="166" fontId="0" fillId="6" borderId="1" xfId="1" applyNumberFormat="1" applyFont="1" applyFill="1" applyBorder="1"/>
    <xf numFmtId="166" fontId="1" fillId="6" borderId="1" xfId="1" applyNumberFormat="1" applyFont="1" applyFill="1" applyBorder="1"/>
    <xf numFmtId="166" fontId="1" fillId="6" borderId="0" xfId="1" applyNumberFormat="1" applyFont="1" applyFill="1"/>
    <xf numFmtId="166" fontId="0" fillId="6" borderId="0" xfId="1" applyNumberFormat="1" applyFont="1" applyFill="1" applyBorder="1"/>
    <xf numFmtId="166" fontId="0" fillId="6" borderId="3" xfId="1" applyNumberFormat="1" applyFont="1" applyFill="1" applyBorder="1"/>
    <xf numFmtId="166" fontId="1" fillId="6" borderId="2" xfId="1" applyNumberFormat="1" applyFont="1" applyFill="1" applyBorder="1"/>
    <xf numFmtId="165" fontId="0" fillId="7" borderId="0" xfId="0" applyNumberFormat="1" applyFill="1"/>
    <xf numFmtId="165" fontId="0" fillId="4" borderId="1" xfId="0" applyNumberFormat="1" applyFill="1" applyBorder="1"/>
    <xf numFmtId="165" fontId="1" fillId="4" borderId="1" xfId="0" applyNumberFormat="1" applyFont="1" applyFill="1" applyBorder="1"/>
    <xf numFmtId="165" fontId="0" fillId="5" borderId="1" xfId="0" applyNumberFormat="1" applyFill="1" applyBorder="1"/>
    <xf numFmtId="165" fontId="1" fillId="5" borderId="1" xfId="0" applyNumberFormat="1" applyFont="1" applyFill="1" applyBorder="1"/>
    <xf numFmtId="165" fontId="0" fillId="5" borderId="0" xfId="0" applyNumberFormat="1" applyFill="1" applyBorder="1"/>
    <xf numFmtId="165" fontId="5" fillId="5" borderId="2" xfId="0" applyNumberFormat="1" applyFont="1" applyFill="1" applyBorder="1"/>
    <xf numFmtId="165" fontId="1" fillId="4" borderId="7" xfId="0" applyNumberFormat="1" applyFont="1" applyFill="1" applyBorder="1"/>
    <xf numFmtId="165" fontId="0" fillId="4" borderId="8" xfId="0" applyNumberFormat="1" applyFill="1" applyBorder="1"/>
    <xf numFmtId="166" fontId="0" fillId="5" borderId="0" xfId="1" applyNumberFormat="1" applyFont="1" applyFill="1"/>
    <xf numFmtId="166" fontId="1" fillId="5" borderId="7" xfId="1" applyNumberFormat="1" applyFont="1" applyFill="1" applyBorder="1"/>
    <xf numFmtId="166" fontId="1" fillId="5" borderId="0" xfId="1" applyNumberFormat="1" applyFont="1" applyFill="1"/>
    <xf numFmtId="166" fontId="0" fillId="5" borderId="8" xfId="1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2" borderId="0" xfId="0" applyFill="1"/>
    <xf numFmtId="1" fontId="1" fillId="2" borderId="6" xfId="0" applyNumberFormat="1" applyFont="1" applyFill="1" applyBorder="1" applyAlignment="1">
      <alignment horizontal="center"/>
    </xf>
    <xf numFmtId="0" fontId="0" fillId="0" borderId="0" xfId="0" applyBorder="1"/>
    <xf numFmtId="165" fontId="0" fillId="4" borderId="9" xfId="0" applyNumberFormat="1" applyFill="1" applyBorder="1"/>
    <xf numFmtId="0" fontId="0" fillId="0" borderId="10" xfId="0" applyBorder="1"/>
    <xf numFmtId="165" fontId="0" fillId="5" borderId="11" xfId="0" applyNumberFormat="1" applyFill="1" applyBorder="1"/>
    <xf numFmtId="165" fontId="0" fillId="4" borderId="12" xfId="0" applyNumberFormat="1" applyFill="1" applyBorder="1"/>
    <xf numFmtId="165" fontId="0" fillId="5" borderId="13" xfId="0" applyNumberFormat="1" applyFill="1" applyBorder="1"/>
    <xf numFmtId="165" fontId="0" fillId="4" borderId="14" xfId="0" applyNumberFormat="1" applyFill="1" applyBorder="1"/>
    <xf numFmtId="0" fontId="0" fillId="0" borderId="8" xfId="0" applyBorder="1"/>
    <xf numFmtId="165" fontId="0" fillId="5" borderId="15" xfId="0" applyNumberFormat="1" applyFill="1" applyBorder="1"/>
    <xf numFmtId="9" fontId="0" fillId="0" borderId="0" xfId="0" applyNumberFormat="1" applyBorder="1"/>
    <xf numFmtId="0" fontId="0" fillId="0" borderId="0" xfId="0" applyFill="1" applyBorder="1"/>
    <xf numFmtId="9" fontId="0" fillId="0" borderId="0" xfId="0" applyNumberFormat="1" applyFill="1" applyBorder="1"/>
    <xf numFmtId="0" fontId="0" fillId="0" borderId="0" xfId="0" applyFont="1" applyAlignment="1">
      <alignment wrapText="1"/>
    </xf>
    <xf numFmtId="165" fontId="1" fillId="4" borderId="16" xfId="0" applyNumberFormat="1" applyFont="1" applyFill="1" applyBorder="1"/>
    <xf numFmtId="165" fontId="1" fillId="5" borderId="16" xfId="0" applyNumberFormat="1" applyFont="1" applyFill="1" applyBorder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114300</xdr:rowOff>
    </xdr:from>
    <xdr:to>
      <xdr:col>6</xdr:col>
      <xdr:colOff>123825</xdr:colOff>
      <xdr:row>21</xdr:row>
      <xdr:rowOff>104775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401F6E72-D492-4DDE-B010-66E186F1BB29}"/>
            </a:ext>
          </a:extLst>
        </xdr:cNvPr>
        <xdr:cNvSpPr/>
      </xdr:nvSpPr>
      <xdr:spPr>
        <a:xfrm>
          <a:off x="4324350" y="1828800"/>
          <a:ext cx="114300" cy="22955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6</xdr:row>
      <xdr:rowOff>133350</xdr:rowOff>
    </xdr:from>
    <xdr:to>
      <xdr:col>6</xdr:col>
      <xdr:colOff>209550</xdr:colOff>
      <xdr:row>20</xdr:row>
      <xdr:rowOff>123825</xdr:rowOff>
    </xdr:to>
    <xdr:sp macro="" textlink="">
      <xdr:nvSpPr>
        <xdr:cNvPr id="7" name="Right Bracket 6">
          <a:extLst>
            <a:ext uri="{FF2B5EF4-FFF2-40B4-BE49-F238E27FC236}">
              <a16:creationId xmlns:a16="http://schemas.microsoft.com/office/drawing/2014/main" id="{8534C5F3-5567-4AB7-80BC-7890AFB3C386}"/>
            </a:ext>
          </a:extLst>
        </xdr:cNvPr>
        <xdr:cNvSpPr/>
      </xdr:nvSpPr>
      <xdr:spPr>
        <a:xfrm>
          <a:off x="4333875" y="1466850"/>
          <a:ext cx="190500" cy="24860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219074</xdr:colOff>
      <xdr:row>2</xdr:row>
      <xdr:rowOff>114300</xdr:rowOff>
    </xdr:from>
    <xdr:to>
      <xdr:col>7</xdr:col>
      <xdr:colOff>1047750</xdr:colOff>
      <xdr:row>5</xdr:row>
      <xdr:rowOff>126873</xdr:rowOff>
    </xdr:to>
    <xdr:sp macro="" textlink="">
      <xdr:nvSpPr>
        <xdr:cNvPr id="9" name="Speech Bubble: Oval 8">
          <a:extLst>
            <a:ext uri="{FF2B5EF4-FFF2-40B4-BE49-F238E27FC236}">
              <a16:creationId xmlns:a16="http://schemas.microsoft.com/office/drawing/2014/main" id="{D1D1ECCE-CD48-4130-A2EF-E5FB892CD8F5}"/>
            </a:ext>
          </a:extLst>
        </xdr:cNvPr>
        <xdr:cNvSpPr/>
      </xdr:nvSpPr>
      <xdr:spPr>
        <a:xfrm>
          <a:off x="4533899" y="495300"/>
          <a:ext cx="1085851" cy="774573"/>
        </a:xfrm>
        <a:prstGeom prst="wedgeEllipseCallout">
          <a:avLst>
            <a:gd name="adj1" fmla="val -68143"/>
            <a:gd name="adj2" fmla="val 5939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Donation Receipts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zoomScaleNormal="80" zoomScaleSheetLayoutView="100" workbookViewId="0">
      <selection activeCell="D21" sqref="D21"/>
    </sheetView>
  </sheetViews>
  <sheetFormatPr defaultRowHeight="15" x14ac:dyDescent="0.25"/>
  <cols>
    <col min="1" max="1" width="3.42578125" customWidth="1"/>
    <col min="2" max="2" width="26.5703125" bestFit="1" customWidth="1"/>
    <col min="3" max="3" width="5.7109375" customWidth="1"/>
    <col min="4" max="4" width="12.7109375" style="2" customWidth="1"/>
    <col min="5" max="5" width="3.7109375" customWidth="1"/>
    <col min="6" max="6" width="12.5703125" style="2" customWidth="1"/>
    <col min="7" max="7" width="3.85546875" customWidth="1"/>
    <col min="8" max="8" width="36.5703125" customWidth="1"/>
  </cols>
  <sheetData>
    <row r="1" spans="1:8" s="4" customFormat="1" x14ac:dyDescent="0.25">
      <c r="A1" s="4" t="s">
        <v>0</v>
      </c>
      <c r="D1" s="5"/>
      <c r="F1" s="5"/>
      <c r="H1" s="64" t="s">
        <v>58</v>
      </c>
    </row>
    <row r="2" spans="1:8" s="4" customFormat="1" x14ac:dyDescent="0.25">
      <c r="A2" s="4" t="s">
        <v>48</v>
      </c>
      <c r="D2" s="5"/>
      <c r="F2" s="5"/>
    </row>
    <row r="3" spans="1:8" s="4" customFormat="1" x14ac:dyDescent="0.25">
      <c r="A3" s="4" t="s">
        <v>1</v>
      </c>
      <c r="D3" s="5"/>
      <c r="F3" s="5"/>
    </row>
    <row r="4" spans="1:8" s="4" customFormat="1" x14ac:dyDescent="0.25">
      <c r="D4" s="5"/>
      <c r="F4" s="5"/>
    </row>
    <row r="5" spans="1:8" ht="30" customHeight="1" x14ac:dyDescent="0.25">
      <c r="A5" s="66"/>
      <c r="B5" s="66"/>
      <c r="C5" s="66"/>
      <c r="D5" s="67">
        <v>2017</v>
      </c>
      <c r="E5" s="19"/>
      <c r="F5" s="22">
        <v>2016</v>
      </c>
    </row>
    <row r="6" spans="1:8" x14ac:dyDescent="0.25">
      <c r="A6" s="4" t="s">
        <v>2</v>
      </c>
      <c r="D6" s="31"/>
      <c r="F6" s="38"/>
    </row>
    <row r="7" spans="1:8" x14ac:dyDescent="0.25">
      <c r="B7" t="s">
        <v>3</v>
      </c>
      <c r="D7" s="69">
        <v>65000</v>
      </c>
      <c r="E7" s="70"/>
      <c r="F7" s="71">
        <v>60000</v>
      </c>
    </row>
    <row r="8" spans="1:8" x14ac:dyDescent="0.25">
      <c r="B8" t="s">
        <v>4</v>
      </c>
      <c r="D8" s="72">
        <v>6000</v>
      </c>
      <c r="E8" s="68"/>
      <c r="F8" s="73">
        <v>2000</v>
      </c>
      <c r="H8" t="s">
        <v>49</v>
      </c>
    </row>
    <row r="9" spans="1:8" x14ac:dyDescent="0.25">
      <c r="B9" t="s">
        <v>5</v>
      </c>
      <c r="D9" s="74">
        <v>12000</v>
      </c>
      <c r="E9" s="75"/>
      <c r="F9" s="76">
        <v>11500</v>
      </c>
      <c r="H9" t="s">
        <v>50</v>
      </c>
    </row>
    <row r="10" spans="1:8" x14ac:dyDescent="0.25">
      <c r="B10" t="s">
        <v>6</v>
      </c>
      <c r="D10" s="31">
        <v>10000</v>
      </c>
      <c r="F10" s="38">
        <v>5000</v>
      </c>
      <c r="H10" t="s">
        <v>61</v>
      </c>
    </row>
    <row r="11" spans="1:8" x14ac:dyDescent="0.25">
      <c r="B11" t="s">
        <v>7</v>
      </c>
      <c r="D11" s="31">
        <v>0</v>
      </c>
      <c r="F11" s="38">
        <v>8000</v>
      </c>
      <c r="H11" t="s">
        <v>51</v>
      </c>
    </row>
    <row r="12" spans="1:8" x14ac:dyDescent="0.25">
      <c r="B12" t="s">
        <v>8</v>
      </c>
      <c r="D12" s="31">
        <v>2500</v>
      </c>
      <c r="F12" s="38">
        <v>2000</v>
      </c>
    </row>
    <row r="13" spans="1:8" x14ac:dyDescent="0.25">
      <c r="B13" t="s">
        <v>9</v>
      </c>
      <c r="D13" s="31">
        <v>500</v>
      </c>
      <c r="F13" s="38">
        <v>500</v>
      </c>
    </row>
    <row r="14" spans="1:8" ht="15.75" thickBot="1" x14ac:dyDescent="0.3">
      <c r="B14" t="s">
        <v>21</v>
      </c>
      <c r="D14" s="52">
        <v>100</v>
      </c>
      <c r="F14" s="54"/>
    </row>
    <row r="15" spans="1:8" s="4" customFormat="1" ht="15.75" thickBot="1" x14ac:dyDescent="0.3">
      <c r="B15" s="4" t="s">
        <v>24</v>
      </c>
      <c r="D15" s="53">
        <f>SUM(D7:D14)</f>
        <v>96100</v>
      </c>
      <c r="F15" s="55">
        <f>SUM(F7:F14)</f>
        <v>89000</v>
      </c>
    </row>
    <row r="16" spans="1:8" ht="15" hidden="1" customHeight="1" x14ac:dyDescent="0.25">
      <c r="D16" s="31"/>
      <c r="F16" s="38"/>
    </row>
    <row r="17" spans="1:8" ht="15" customHeight="1" x14ac:dyDescent="0.25">
      <c r="D17" s="31"/>
      <c r="F17" s="38"/>
    </row>
    <row r="18" spans="1:8" s="4" customFormat="1" x14ac:dyDescent="0.25">
      <c r="A18" s="4" t="s">
        <v>10</v>
      </c>
      <c r="D18" s="34"/>
      <c r="F18" s="41"/>
    </row>
    <row r="19" spans="1:8" x14ac:dyDescent="0.25">
      <c r="B19" t="s">
        <v>67</v>
      </c>
      <c r="D19" s="31">
        <v>60000</v>
      </c>
      <c r="F19" s="38">
        <v>57000</v>
      </c>
      <c r="H19" t="s">
        <v>65</v>
      </c>
    </row>
    <row r="20" spans="1:8" x14ac:dyDescent="0.25">
      <c r="B20" t="s">
        <v>12</v>
      </c>
      <c r="D20" s="31">
        <v>4000</v>
      </c>
      <c r="F20" s="38">
        <v>5000</v>
      </c>
      <c r="H20" t="s">
        <v>63</v>
      </c>
    </row>
    <row r="21" spans="1:8" x14ac:dyDescent="0.25">
      <c r="B21" t="s">
        <v>13</v>
      </c>
      <c r="D21" s="31">
        <v>6500</v>
      </c>
      <c r="F21" s="56">
        <v>6000</v>
      </c>
      <c r="H21" t="s">
        <v>52</v>
      </c>
    </row>
    <row r="22" spans="1:8" ht="15.75" thickBot="1" x14ac:dyDescent="0.3">
      <c r="B22" t="s">
        <v>5</v>
      </c>
      <c r="D22" s="52">
        <v>12000</v>
      </c>
      <c r="F22" s="54">
        <v>11500</v>
      </c>
      <c r="H22" t="s">
        <v>53</v>
      </c>
    </row>
    <row r="23" spans="1:8" ht="15.75" thickBot="1" x14ac:dyDescent="0.3">
      <c r="B23" s="1"/>
      <c r="D23" s="52">
        <f>SUM(D19:D22)</f>
        <v>82500</v>
      </c>
      <c r="F23" s="54">
        <f>SUM(F19:F22)</f>
        <v>79500</v>
      </c>
    </row>
    <row r="24" spans="1:8" x14ac:dyDescent="0.25">
      <c r="B24" s="1"/>
      <c r="D24" s="32"/>
      <c r="F24" s="38"/>
    </row>
    <row r="25" spans="1:8" x14ac:dyDescent="0.25">
      <c r="B25" t="s">
        <v>14</v>
      </c>
      <c r="D25" s="31">
        <v>2100</v>
      </c>
      <c r="F25" s="38">
        <v>2000</v>
      </c>
    </row>
    <row r="26" spans="1:8" x14ac:dyDescent="0.25">
      <c r="B26" t="s">
        <v>15</v>
      </c>
      <c r="D26" s="31">
        <v>4800</v>
      </c>
      <c r="F26" s="38">
        <v>4500</v>
      </c>
    </row>
    <row r="27" spans="1:8" x14ac:dyDescent="0.25">
      <c r="B27" t="s">
        <v>17</v>
      </c>
      <c r="D27" s="31">
        <v>5200</v>
      </c>
      <c r="F27" s="38">
        <v>4900</v>
      </c>
    </row>
    <row r="28" spans="1:8" x14ac:dyDescent="0.25">
      <c r="B28" t="s">
        <v>16</v>
      </c>
      <c r="D28" s="31">
        <v>0</v>
      </c>
      <c r="F28" s="38"/>
      <c r="H28" t="s">
        <v>54</v>
      </c>
    </row>
    <row r="29" spans="1:8" ht="15.75" thickBot="1" x14ac:dyDescent="0.3">
      <c r="B29" t="s">
        <v>20</v>
      </c>
      <c r="D29" s="52">
        <v>0</v>
      </c>
      <c r="F29" s="54">
        <v>25000</v>
      </c>
      <c r="H29" t="s">
        <v>64</v>
      </c>
    </row>
    <row r="30" spans="1:8" ht="15.75" thickBot="1" x14ac:dyDescent="0.3">
      <c r="D30" s="52">
        <f>SUM(D25:D28)</f>
        <v>12100</v>
      </c>
      <c r="F30" s="54">
        <f>SUM(F25:F29)</f>
        <v>36400</v>
      </c>
    </row>
    <row r="31" spans="1:8" x14ac:dyDescent="0.25">
      <c r="D31" s="31"/>
      <c r="F31" s="38"/>
    </row>
    <row r="32" spans="1:8" x14ac:dyDescent="0.25">
      <c r="B32" t="s">
        <v>18</v>
      </c>
      <c r="D32" s="31">
        <v>1000</v>
      </c>
      <c r="F32" s="38">
        <v>1250</v>
      </c>
    </row>
    <row r="33" spans="2:8" ht="15.75" thickBot="1" x14ac:dyDescent="0.3">
      <c r="B33" t="s">
        <v>19</v>
      </c>
      <c r="D33" s="52">
        <v>0</v>
      </c>
      <c r="F33" s="54">
        <v>200</v>
      </c>
    </row>
    <row r="34" spans="2:8" ht="15.75" thickBot="1" x14ac:dyDescent="0.3">
      <c r="D34" s="52">
        <f>SUM(D32:D33)</f>
        <v>1000</v>
      </c>
      <c r="F34" s="54">
        <f>SUM(F32:F33)</f>
        <v>1450</v>
      </c>
    </row>
    <row r="35" spans="2:8" s="4" customFormat="1" x14ac:dyDescent="0.25">
      <c r="B35" s="4" t="s">
        <v>22</v>
      </c>
      <c r="D35" s="81">
        <f>D23+D30+D34</f>
        <v>95600</v>
      </c>
      <c r="F35" s="82">
        <f>F23+F30+F34</f>
        <v>117350</v>
      </c>
    </row>
    <row r="36" spans="2:8" s="4" customFormat="1" ht="30.75" thickBot="1" x14ac:dyDescent="0.3">
      <c r="B36" s="4" t="s">
        <v>62</v>
      </c>
      <c r="D36" s="37">
        <f>D15-D35</f>
        <v>500</v>
      </c>
      <c r="F36" s="57">
        <f>F15-F35</f>
        <v>-28350</v>
      </c>
      <c r="H36" s="80" t="s">
        <v>66</v>
      </c>
    </row>
    <row r="37" spans="2:8" ht="15.75" thickTop="1" x14ac:dyDescent="0.25">
      <c r="D37" s="51"/>
      <c r="F37" s="38"/>
    </row>
  </sheetData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zoomScaleNormal="80" zoomScaleSheetLayoutView="100" workbookViewId="0">
      <selection sqref="A1:H21"/>
    </sheetView>
  </sheetViews>
  <sheetFormatPr defaultRowHeight="15" x14ac:dyDescent="0.25"/>
  <cols>
    <col min="1" max="1" width="3.42578125" customWidth="1"/>
    <col min="2" max="2" width="24.140625" customWidth="1"/>
    <col min="3" max="3" width="3.42578125" customWidth="1"/>
    <col min="4" max="4" width="11.140625" style="2" bestFit="1" customWidth="1"/>
    <col min="5" max="5" width="4.28515625" customWidth="1"/>
    <col min="6" max="6" width="11.7109375" customWidth="1"/>
    <col min="7" max="7" width="3.28515625" customWidth="1"/>
    <col min="8" max="8" width="41.42578125" customWidth="1"/>
  </cols>
  <sheetData>
    <row r="1" spans="1:8" s="4" customFormat="1" x14ac:dyDescent="0.25">
      <c r="A1" s="4" t="s">
        <v>0</v>
      </c>
      <c r="D1" s="5"/>
      <c r="H1" s="64" t="s">
        <v>60</v>
      </c>
    </row>
    <row r="2" spans="1:8" s="4" customFormat="1" x14ac:dyDescent="0.25">
      <c r="A2" s="4" t="s">
        <v>56</v>
      </c>
      <c r="D2" s="5"/>
    </row>
    <row r="3" spans="1:8" s="4" customFormat="1" x14ac:dyDescent="0.25">
      <c r="A3" s="4" t="s">
        <v>25</v>
      </c>
      <c r="D3" s="5"/>
    </row>
    <row r="4" spans="1:8" s="4" customFormat="1" x14ac:dyDescent="0.25">
      <c r="D4" s="5"/>
    </row>
    <row r="5" spans="1:8" x14ac:dyDescent="0.25">
      <c r="A5" s="66"/>
      <c r="B5" s="66"/>
      <c r="C5" s="66"/>
      <c r="D5" s="67">
        <v>2017</v>
      </c>
      <c r="E5" s="23"/>
      <c r="F5" s="23">
        <v>2016</v>
      </c>
    </row>
    <row r="6" spans="1:8" x14ac:dyDescent="0.25">
      <c r="A6" s="4" t="s">
        <v>26</v>
      </c>
      <c r="D6" s="31"/>
      <c r="F6" s="60"/>
    </row>
    <row r="7" spans="1:8" x14ac:dyDescent="0.25">
      <c r="B7" t="s">
        <v>27</v>
      </c>
      <c r="D7" s="31">
        <v>25000</v>
      </c>
      <c r="F7" s="60">
        <v>30000</v>
      </c>
    </row>
    <row r="8" spans="1:8" x14ac:dyDescent="0.25">
      <c r="B8" t="s">
        <v>28</v>
      </c>
      <c r="D8" s="31">
        <v>60000</v>
      </c>
      <c r="F8" s="60">
        <v>65000</v>
      </c>
      <c r="H8" t="s">
        <v>69</v>
      </c>
    </row>
    <row r="9" spans="1:8" x14ac:dyDescent="0.25">
      <c r="B9" t="s">
        <v>29</v>
      </c>
      <c r="D9" s="32">
        <v>0</v>
      </c>
      <c r="F9" s="60"/>
    </row>
    <row r="10" spans="1:8" s="4" customFormat="1" ht="15.75" thickBot="1" x14ac:dyDescent="0.3">
      <c r="B10" s="4" t="s">
        <v>30</v>
      </c>
      <c r="D10" s="58">
        <f>SUM(D7:D9)</f>
        <v>85000</v>
      </c>
      <c r="F10" s="61">
        <f>SUM(F7:F9)</f>
        <v>95000</v>
      </c>
      <c r="H10" s="83" t="s">
        <v>70</v>
      </c>
    </row>
    <row r="11" spans="1:8" ht="15" hidden="1" customHeight="1" x14ac:dyDescent="0.25">
      <c r="D11" s="31"/>
      <c r="F11" s="60"/>
    </row>
    <row r="12" spans="1:8" ht="15" customHeight="1" thickTop="1" x14ac:dyDescent="0.25">
      <c r="D12" s="31"/>
      <c r="F12" s="60"/>
    </row>
    <row r="13" spans="1:8" ht="15" customHeight="1" x14ac:dyDescent="0.25">
      <c r="D13" s="31"/>
      <c r="F13" s="60"/>
    </row>
    <row r="14" spans="1:8" s="4" customFormat="1" x14ac:dyDescent="0.25">
      <c r="A14" s="4" t="s">
        <v>31</v>
      </c>
      <c r="D14" s="34"/>
      <c r="F14" s="62"/>
    </row>
    <row r="15" spans="1:8" x14ac:dyDescent="0.25">
      <c r="B15" t="s">
        <v>32</v>
      </c>
      <c r="D15" s="31">
        <v>5000</v>
      </c>
      <c r="F15" s="60">
        <v>0</v>
      </c>
    </row>
    <row r="16" spans="1:8" x14ac:dyDescent="0.25">
      <c r="B16" t="s">
        <v>33</v>
      </c>
      <c r="D16" s="59">
        <v>60000</v>
      </c>
      <c r="F16" s="63">
        <v>70000</v>
      </c>
    </row>
    <row r="17" spans="1:8" x14ac:dyDescent="0.25">
      <c r="B17" s="1"/>
      <c r="D17" s="32">
        <f>SUM(D15:D16)</f>
        <v>65000</v>
      </c>
      <c r="F17" s="60">
        <f>SUM(F15:F16)</f>
        <v>70000</v>
      </c>
    </row>
    <row r="18" spans="1:8" x14ac:dyDescent="0.25">
      <c r="B18" s="1"/>
      <c r="D18" s="32"/>
      <c r="F18" s="60"/>
    </row>
    <row r="19" spans="1:8" x14ac:dyDescent="0.25">
      <c r="A19" s="4" t="s">
        <v>34</v>
      </c>
      <c r="D19" s="59">
        <v>20000</v>
      </c>
      <c r="F19" s="63">
        <v>25000</v>
      </c>
      <c r="H19" t="s">
        <v>55</v>
      </c>
    </row>
    <row r="20" spans="1:8" s="4" customFormat="1" ht="15.75" thickBot="1" x14ac:dyDescent="0.3">
      <c r="B20" s="4" t="s">
        <v>68</v>
      </c>
      <c r="D20" s="37">
        <f>D17+D19</f>
        <v>85000</v>
      </c>
      <c r="F20" s="61">
        <f>SUM(F17:F19)</f>
        <v>95000</v>
      </c>
    </row>
    <row r="21" spans="1:8" ht="15.75" thickTop="1" x14ac:dyDescent="0.25">
      <c r="D21" s="31"/>
      <c r="F21" s="60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zoomScaleNormal="80" zoomScaleSheetLayoutView="100" workbookViewId="0">
      <selection activeCell="H7" sqref="H7"/>
    </sheetView>
  </sheetViews>
  <sheetFormatPr defaultRowHeight="15" x14ac:dyDescent="0.25"/>
  <cols>
    <col min="1" max="1" width="6.42578125" customWidth="1"/>
    <col min="2" max="2" width="25.85546875" customWidth="1"/>
    <col min="3" max="3" width="3.42578125" customWidth="1"/>
    <col min="4" max="4" width="12" style="2" customWidth="1"/>
    <col min="5" max="5" width="3.42578125" customWidth="1"/>
    <col min="6" max="6" width="12" style="2" customWidth="1"/>
    <col min="7" max="7" width="3.42578125" style="2" customWidth="1"/>
    <col min="8" max="8" width="12" style="2" customWidth="1"/>
    <col min="9" max="9" width="3.42578125" customWidth="1"/>
    <col min="10" max="10" width="8.140625" hidden="1" customWidth="1"/>
    <col min="11" max="11" width="0" hidden="1" customWidth="1"/>
    <col min="12" max="12" width="1.28515625" hidden="1" customWidth="1"/>
    <col min="13" max="13" width="12.5703125" style="18" customWidth="1"/>
    <col min="14" max="14" width="2.7109375" customWidth="1"/>
    <col min="15" max="15" width="27.5703125" customWidth="1"/>
  </cols>
  <sheetData>
    <row r="1" spans="1:15" s="4" customFormat="1" x14ac:dyDescent="0.25">
      <c r="A1" s="4" t="s">
        <v>0</v>
      </c>
      <c r="D1" s="5"/>
      <c r="F1" s="5"/>
      <c r="G1" s="5"/>
      <c r="H1" s="5"/>
      <c r="I1" s="65" t="s">
        <v>59</v>
      </c>
      <c r="M1" s="17"/>
    </row>
    <row r="2" spans="1:15" s="4" customFormat="1" x14ac:dyDescent="0.25">
      <c r="A2" s="4" t="s">
        <v>57</v>
      </c>
      <c r="D2" s="5"/>
      <c r="F2" s="5"/>
      <c r="G2" s="5"/>
      <c r="H2" s="5"/>
      <c r="M2" s="17"/>
    </row>
    <row r="3" spans="1:15" s="4" customFormat="1" x14ac:dyDescent="0.25">
      <c r="A3" s="4" t="s">
        <v>40</v>
      </c>
      <c r="D3" s="5"/>
      <c r="F3" s="5"/>
      <c r="G3" s="5"/>
      <c r="H3" s="5"/>
      <c r="M3" s="17"/>
    </row>
    <row r="4" spans="1:15" s="4" customFormat="1" x14ac:dyDescent="0.25">
      <c r="D4" s="5"/>
      <c r="F4" s="5"/>
      <c r="G4" s="5"/>
      <c r="H4" s="5"/>
      <c r="M4" s="17"/>
    </row>
    <row r="5" spans="1:15" s="4" customFormat="1" ht="33" customHeight="1" x14ac:dyDescent="0.25">
      <c r="A5" s="19"/>
      <c r="B5" s="19"/>
      <c r="C5" s="19"/>
      <c r="D5" s="20" t="s">
        <v>41</v>
      </c>
      <c r="E5" s="19"/>
      <c r="F5" s="21" t="s">
        <v>42</v>
      </c>
      <c r="G5" s="22"/>
      <c r="H5" s="22" t="s">
        <v>38</v>
      </c>
      <c r="I5" s="19"/>
      <c r="J5" s="23" t="s">
        <v>39</v>
      </c>
      <c r="K5" s="19"/>
      <c r="L5" s="19" t="s">
        <v>37</v>
      </c>
      <c r="M5" s="24" t="s">
        <v>35</v>
      </c>
    </row>
    <row r="6" spans="1:15" x14ac:dyDescent="0.25">
      <c r="A6" s="4" t="s">
        <v>2</v>
      </c>
      <c r="D6" s="25"/>
      <c r="F6" s="31"/>
      <c r="H6" s="38"/>
      <c r="M6" s="44"/>
    </row>
    <row r="7" spans="1:15" x14ac:dyDescent="0.25">
      <c r="B7" t="s">
        <v>3</v>
      </c>
      <c r="D7" s="26">
        <v>55000</v>
      </c>
      <c r="E7" s="68"/>
      <c r="F7" s="32">
        <v>53000</v>
      </c>
      <c r="G7" s="3"/>
      <c r="H7" s="56">
        <f>D7-F7</f>
        <v>2000</v>
      </c>
      <c r="I7" s="68"/>
      <c r="J7" s="77">
        <f>D7/F7</f>
        <v>1.0377358490566038</v>
      </c>
      <c r="K7" s="68"/>
      <c r="L7" s="68"/>
      <c r="M7" s="48">
        <v>100000</v>
      </c>
    </row>
    <row r="8" spans="1:15" x14ac:dyDescent="0.25">
      <c r="B8" t="s">
        <v>4</v>
      </c>
      <c r="D8" s="26">
        <v>6000</v>
      </c>
      <c r="E8" s="68"/>
      <c r="F8" s="32">
        <v>2000</v>
      </c>
      <c r="G8" s="3"/>
      <c r="H8" s="56">
        <f t="shared" ref="H8:H15" si="0">D8-F8</f>
        <v>4000</v>
      </c>
      <c r="I8" s="68"/>
      <c r="J8" s="77">
        <f t="shared" ref="J8:J15" si="1">D8/F8</f>
        <v>3</v>
      </c>
      <c r="K8" s="68"/>
      <c r="L8" s="68"/>
      <c r="M8" s="48">
        <v>5000</v>
      </c>
      <c r="O8" t="s">
        <v>43</v>
      </c>
    </row>
    <row r="9" spans="1:15" s="13" customFormat="1" x14ac:dyDescent="0.25">
      <c r="B9" s="13" t="s">
        <v>5</v>
      </c>
      <c r="D9" s="26"/>
      <c r="E9" s="78"/>
      <c r="F9" s="32"/>
      <c r="G9" s="16"/>
      <c r="H9" s="56">
        <f t="shared" si="0"/>
        <v>0</v>
      </c>
      <c r="I9" s="78"/>
      <c r="J9" s="79" t="e">
        <f t="shared" si="1"/>
        <v>#DIV/0!</v>
      </c>
      <c r="K9" s="78"/>
      <c r="L9" s="78"/>
      <c r="M9" s="48"/>
      <c r="O9" s="13" t="s">
        <v>47</v>
      </c>
    </row>
    <row r="10" spans="1:15" x14ac:dyDescent="0.25">
      <c r="B10" t="s">
        <v>6</v>
      </c>
      <c r="D10" s="25">
        <v>10000</v>
      </c>
      <c r="F10" s="31">
        <v>15000</v>
      </c>
      <c r="H10" s="39">
        <f t="shared" si="0"/>
        <v>-5000</v>
      </c>
      <c r="J10" s="7">
        <f t="shared" si="1"/>
        <v>0.66666666666666663</v>
      </c>
      <c r="M10" s="44">
        <v>15000</v>
      </c>
      <c r="O10" t="s">
        <v>44</v>
      </c>
    </row>
    <row r="11" spans="1:15" x14ac:dyDescent="0.25">
      <c r="B11" t="s">
        <v>7</v>
      </c>
      <c r="D11" s="25">
        <v>7500</v>
      </c>
      <c r="F11" s="31">
        <v>10000</v>
      </c>
      <c r="H11" s="39">
        <f t="shared" si="0"/>
        <v>-2500</v>
      </c>
      <c r="J11" s="7">
        <f t="shared" si="1"/>
        <v>0.75</v>
      </c>
      <c r="M11" s="44">
        <v>10000</v>
      </c>
    </row>
    <row r="12" spans="1:15" x14ac:dyDescent="0.25">
      <c r="B12" t="s">
        <v>8</v>
      </c>
      <c r="D12" s="25">
        <v>2000</v>
      </c>
      <c r="F12" s="31">
        <v>2000</v>
      </c>
      <c r="H12" s="38">
        <f t="shared" si="0"/>
        <v>0</v>
      </c>
      <c r="J12" s="7">
        <f t="shared" si="1"/>
        <v>1</v>
      </c>
      <c r="M12" s="44">
        <v>3000</v>
      </c>
    </row>
    <row r="13" spans="1:15" x14ac:dyDescent="0.25">
      <c r="B13" t="s">
        <v>9</v>
      </c>
      <c r="D13" s="25">
        <v>500</v>
      </c>
      <c r="F13" s="31">
        <v>500</v>
      </c>
      <c r="H13" s="38">
        <f t="shared" si="0"/>
        <v>0</v>
      </c>
      <c r="J13" s="7">
        <f t="shared" si="1"/>
        <v>1</v>
      </c>
      <c r="M13" s="44">
        <v>1000</v>
      </c>
    </row>
    <row r="14" spans="1:15" ht="15.75" thickBot="1" x14ac:dyDescent="0.3">
      <c r="B14" t="s">
        <v>21</v>
      </c>
      <c r="D14" s="26">
        <v>100</v>
      </c>
      <c r="F14" s="32">
        <v>0</v>
      </c>
      <c r="G14" s="3"/>
      <c r="H14" s="38">
        <f t="shared" si="0"/>
        <v>100</v>
      </c>
      <c r="J14" s="7">
        <v>0</v>
      </c>
      <c r="M14" s="45"/>
    </row>
    <row r="15" spans="1:15" s="4" customFormat="1" ht="15.75" thickBot="1" x14ac:dyDescent="0.3">
      <c r="B15" s="4" t="s">
        <v>24</v>
      </c>
      <c r="D15" s="27">
        <f>SUM(D7:D14)</f>
        <v>81100</v>
      </c>
      <c r="F15" s="33">
        <f>SUM(F7:F14)</f>
        <v>82500</v>
      </c>
      <c r="G15" s="6"/>
      <c r="H15" s="40">
        <f t="shared" si="0"/>
        <v>-1400</v>
      </c>
      <c r="J15" s="9">
        <f t="shared" si="1"/>
        <v>0.98303030303030303</v>
      </c>
      <c r="M15" s="46">
        <f>SUM(M7:M14)</f>
        <v>134000</v>
      </c>
    </row>
    <row r="16" spans="1:15" ht="15" hidden="1" customHeight="1" x14ac:dyDescent="0.25">
      <c r="D16" s="25"/>
      <c r="F16" s="31"/>
      <c r="H16" s="38"/>
      <c r="M16" s="44"/>
    </row>
    <row r="17" spans="1:15" ht="15" customHeight="1" x14ac:dyDescent="0.25">
      <c r="D17" s="25"/>
      <c r="F17" s="31"/>
      <c r="H17" s="38"/>
      <c r="M17" s="44"/>
    </row>
    <row r="18" spans="1:15" s="4" customFormat="1" x14ac:dyDescent="0.25">
      <c r="A18" s="4" t="s">
        <v>10</v>
      </c>
      <c r="D18" s="28"/>
      <c r="F18" s="34"/>
      <c r="G18" s="5"/>
      <c r="H18" s="41"/>
      <c r="M18" s="47"/>
    </row>
    <row r="19" spans="1:15" s="13" customFormat="1" x14ac:dyDescent="0.25">
      <c r="B19" s="13" t="s">
        <v>11</v>
      </c>
      <c r="D19" s="25">
        <v>30000</v>
      </c>
      <c r="F19" s="31">
        <v>30000</v>
      </c>
      <c r="G19" s="14"/>
      <c r="H19" s="38">
        <f t="shared" ref="H19:H38" si="2">D19-F19</f>
        <v>0</v>
      </c>
      <c r="J19" s="15">
        <f t="shared" ref="J19:J38" si="3">D19/F19</f>
        <v>1</v>
      </c>
      <c r="M19" s="44">
        <v>60000</v>
      </c>
      <c r="O19" s="13" t="s">
        <v>45</v>
      </c>
    </row>
    <row r="20" spans="1:15" x14ac:dyDescent="0.25">
      <c r="B20" t="s">
        <v>12</v>
      </c>
      <c r="D20" s="25">
        <v>4000</v>
      </c>
      <c r="F20" s="31">
        <v>4000</v>
      </c>
      <c r="H20" s="38">
        <f t="shared" si="2"/>
        <v>0</v>
      </c>
      <c r="J20" s="7">
        <f t="shared" si="3"/>
        <v>1</v>
      </c>
      <c r="M20" s="44">
        <v>5000</v>
      </c>
    </row>
    <row r="21" spans="1:15" x14ac:dyDescent="0.25">
      <c r="B21" t="s">
        <v>13</v>
      </c>
      <c r="D21" s="25">
        <f>D7*0.1</f>
        <v>5500</v>
      </c>
      <c r="F21" s="31">
        <f>F7*0.1</f>
        <v>5300</v>
      </c>
      <c r="H21" s="38">
        <f t="shared" si="2"/>
        <v>200</v>
      </c>
      <c r="J21" s="7">
        <f t="shared" si="3"/>
        <v>1.0377358490566038</v>
      </c>
      <c r="M21" s="48">
        <v>10000</v>
      </c>
      <c r="O21" t="s">
        <v>46</v>
      </c>
    </row>
    <row r="22" spans="1:15" s="13" customFormat="1" ht="15.75" thickBot="1" x14ac:dyDescent="0.3">
      <c r="B22" s="13" t="s">
        <v>5</v>
      </c>
      <c r="D22" s="26"/>
      <c r="F22" s="32"/>
      <c r="G22" s="16"/>
      <c r="H22" s="38"/>
      <c r="J22" s="15"/>
      <c r="M22" s="45"/>
      <c r="O22" s="13" t="s">
        <v>47</v>
      </c>
    </row>
    <row r="23" spans="1:15" ht="15.75" thickBot="1" x14ac:dyDescent="0.3">
      <c r="B23" s="1"/>
      <c r="D23" s="29">
        <f>SUM(D19:D22)</f>
        <v>39500</v>
      </c>
      <c r="F23" s="35">
        <f>SUM(F19:F22)</f>
        <v>39300</v>
      </c>
      <c r="G23" s="3"/>
      <c r="H23" s="42">
        <f t="shared" si="2"/>
        <v>200</v>
      </c>
      <c r="J23" s="10">
        <f t="shared" si="3"/>
        <v>1.005089058524173</v>
      </c>
      <c r="M23" s="45">
        <f>SUM(M19:M22)</f>
        <v>75000</v>
      </c>
    </row>
    <row r="24" spans="1:15" x14ac:dyDescent="0.25">
      <c r="B24" s="1"/>
      <c r="D24" s="26"/>
      <c r="F24" s="31"/>
      <c r="H24" s="38"/>
      <c r="J24" s="7"/>
      <c r="M24" s="44"/>
    </row>
    <row r="25" spans="1:15" x14ac:dyDescent="0.25">
      <c r="B25" t="s">
        <v>14</v>
      </c>
      <c r="D25" s="25">
        <v>2100</v>
      </c>
      <c r="F25" s="31">
        <v>2000</v>
      </c>
      <c r="H25" s="38">
        <f t="shared" si="2"/>
        <v>100</v>
      </c>
      <c r="J25" s="7">
        <f t="shared" si="3"/>
        <v>1.05</v>
      </c>
      <c r="M25" s="44">
        <v>3000</v>
      </c>
    </row>
    <row r="26" spans="1:15" x14ac:dyDescent="0.25">
      <c r="B26" t="s">
        <v>15</v>
      </c>
      <c r="D26" s="25">
        <v>4800</v>
      </c>
      <c r="F26" s="31">
        <v>4500</v>
      </c>
      <c r="H26" s="38">
        <f t="shared" si="2"/>
        <v>300</v>
      </c>
      <c r="J26" s="7">
        <f t="shared" si="3"/>
        <v>1.0666666666666667</v>
      </c>
      <c r="M26" s="44">
        <v>5000</v>
      </c>
    </row>
    <row r="27" spans="1:15" x14ac:dyDescent="0.25">
      <c r="B27" t="s">
        <v>36</v>
      </c>
      <c r="D27" s="25">
        <v>2400</v>
      </c>
      <c r="F27" s="31">
        <v>2500</v>
      </c>
      <c r="H27" s="38">
        <f t="shared" si="2"/>
        <v>-100</v>
      </c>
      <c r="J27" s="7">
        <f t="shared" si="3"/>
        <v>0.96</v>
      </c>
      <c r="M27" s="44">
        <v>2500</v>
      </c>
    </row>
    <row r="28" spans="1:15" x14ac:dyDescent="0.25">
      <c r="B28" t="s">
        <v>17</v>
      </c>
      <c r="D28" s="25">
        <v>4500</v>
      </c>
      <c r="F28" s="31">
        <v>5000</v>
      </c>
      <c r="H28" s="38">
        <f t="shared" si="2"/>
        <v>-500</v>
      </c>
      <c r="J28" s="7">
        <f t="shared" si="3"/>
        <v>0.9</v>
      </c>
      <c r="M28" s="44">
        <v>6000</v>
      </c>
    </row>
    <row r="29" spans="1:15" x14ac:dyDescent="0.25">
      <c r="B29" t="s">
        <v>16</v>
      </c>
      <c r="D29" s="25">
        <v>0</v>
      </c>
      <c r="F29" s="31">
        <v>0</v>
      </c>
      <c r="H29" s="38">
        <f t="shared" si="2"/>
        <v>0</v>
      </c>
      <c r="J29" s="7">
        <v>0</v>
      </c>
      <c r="M29" s="44">
        <v>0</v>
      </c>
    </row>
    <row r="30" spans="1:15" ht="15.75" thickBot="1" x14ac:dyDescent="0.3">
      <c r="B30" t="s">
        <v>20</v>
      </c>
      <c r="D30" s="26">
        <v>0</v>
      </c>
      <c r="F30" s="32">
        <v>25000</v>
      </c>
      <c r="G30" s="3"/>
      <c r="H30" s="38">
        <f t="shared" si="2"/>
        <v>-25000</v>
      </c>
      <c r="J30" s="7">
        <f t="shared" si="3"/>
        <v>0</v>
      </c>
      <c r="M30" s="45">
        <v>25000</v>
      </c>
    </row>
    <row r="31" spans="1:15" ht="15.75" thickBot="1" x14ac:dyDescent="0.3">
      <c r="D31" s="29">
        <f>SUM(D25:D29)</f>
        <v>13800</v>
      </c>
      <c r="F31" s="35">
        <f>SUM(F25:F29)</f>
        <v>14000</v>
      </c>
      <c r="G31" s="3"/>
      <c r="H31" s="42">
        <f t="shared" si="2"/>
        <v>-200</v>
      </c>
      <c r="J31" s="11">
        <f t="shared" si="3"/>
        <v>0.98571428571428577</v>
      </c>
      <c r="M31" s="45">
        <f>SUM(M25:M30)</f>
        <v>41500</v>
      </c>
    </row>
    <row r="32" spans="1:15" x14ac:dyDescent="0.25">
      <c r="D32" s="25"/>
      <c r="F32" s="31"/>
      <c r="H32" s="38"/>
      <c r="J32" s="7"/>
      <c r="M32" s="44"/>
    </row>
    <row r="33" spans="1:13" x14ac:dyDescent="0.25">
      <c r="B33" t="s">
        <v>18</v>
      </c>
      <c r="D33" s="25">
        <v>1500</v>
      </c>
      <c r="F33" s="31">
        <v>1250</v>
      </c>
      <c r="H33" s="38">
        <f t="shared" si="2"/>
        <v>250</v>
      </c>
      <c r="J33" s="7">
        <f t="shared" si="3"/>
        <v>1.2</v>
      </c>
      <c r="M33" s="44">
        <v>2000</v>
      </c>
    </row>
    <row r="34" spans="1:13" x14ac:dyDescent="0.25">
      <c r="B34" t="s">
        <v>19</v>
      </c>
      <c r="D34" s="26">
        <v>0</v>
      </c>
      <c r="F34" s="32">
        <v>200</v>
      </c>
      <c r="G34" s="3"/>
      <c r="H34" s="38">
        <f t="shared" si="2"/>
        <v>-200</v>
      </c>
      <c r="J34" s="7">
        <f t="shared" si="3"/>
        <v>0</v>
      </c>
      <c r="M34" s="44"/>
    </row>
    <row r="35" spans="1:13" ht="15.75" thickBot="1" x14ac:dyDescent="0.3">
      <c r="D35" s="29">
        <f>SUM(D33:D34)</f>
        <v>1500</v>
      </c>
      <c r="F35" s="35">
        <f>SUM(F33:F34)</f>
        <v>1450</v>
      </c>
      <c r="G35" s="3"/>
      <c r="H35" s="42">
        <f t="shared" si="2"/>
        <v>50</v>
      </c>
      <c r="J35" s="10">
        <f t="shared" si="3"/>
        <v>1.0344827586206897</v>
      </c>
      <c r="M35" s="49">
        <f>SUM(M33:M34)</f>
        <v>2000</v>
      </c>
    </row>
    <row r="36" spans="1:13" s="4" customFormat="1" x14ac:dyDescent="0.25">
      <c r="B36" s="4" t="s">
        <v>22</v>
      </c>
      <c r="D36" s="28">
        <f>D23+D31+D35</f>
        <v>54800</v>
      </c>
      <c r="F36" s="34">
        <f>F23+F31+F35</f>
        <v>54750</v>
      </c>
      <c r="G36" s="5"/>
      <c r="H36" s="41">
        <f t="shared" si="2"/>
        <v>50</v>
      </c>
      <c r="J36" s="8">
        <f t="shared" si="3"/>
        <v>1.0009132420091325</v>
      </c>
      <c r="M36" s="47">
        <f>M23+M31+M35</f>
        <v>118500</v>
      </c>
    </row>
    <row r="37" spans="1:13" ht="15.75" thickBot="1" x14ac:dyDescent="0.3">
      <c r="D37" s="26"/>
      <c r="F37" s="36"/>
      <c r="G37" s="3"/>
      <c r="H37" s="38"/>
      <c r="J37" s="7"/>
      <c r="M37" s="45"/>
    </row>
    <row r="38" spans="1:13" s="4" customFormat="1" ht="16.5" thickTop="1" thickBot="1" x14ac:dyDescent="0.3">
      <c r="A38" s="4" t="s">
        <v>23</v>
      </c>
      <c r="D38" s="30">
        <f>D15-D36</f>
        <v>26300</v>
      </c>
      <c r="F38" s="37">
        <f>F15-F36</f>
        <v>27750</v>
      </c>
      <c r="G38" s="6"/>
      <c r="H38" s="43">
        <f t="shared" si="2"/>
        <v>-1450</v>
      </c>
      <c r="J38" s="12">
        <f t="shared" si="3"/>
        <v>0.94774774774774773</v>
      </c>
      <c r="M38" s="50">
        <f>M15-M36</f>
        <v>15500</v>
      </c>
    </row>
    <row r="39" spans="1:13" ht="15.75" thickTop="1" x14ac:dyDescent="0.25">
      <c r="D39" s="25"/>
      <c r="F39" s="31"/>
      <c r="H39" s="38"/>
      <c r="M39" s="44"/>
    </row>
  </sheetData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Profit &amp; Loss</vt:lpstr>
      <vt:lpstr>Balance Sheet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Laschuk</dc:creator>
  <cp:lastModifiedBy>Iryna Laschuk</cp:lastModifiedBy>
  <cp:lastPrinted>2017-11-01T17:53:16Z</cp:lastPrinted>
  <dcterms:created xsi:type="dcterms:W3CDTF">2017-10-28T11:36:11Z</dcterms:created>
  <dcterms:modified xsi:type="dcterms:W3CDTF">2021-05-26T22:57:31Z</dcterms:modified>
</cp:coreProperties>
</file>